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Renata 07-12-2016\MBA\BSSP\Auditoria Tributária\Porto Alegre\"/>
    </mc:Choice>
  </mc:AlternateContent>
  <xr:revisionPtr revIDLastSave="0" documentId="13_ncr:1_{EBDB00FE-3E60-447B-AB2E-D32E65ED64E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I27" i="1"/>
  <c r="I26" i="1" s="1"/>
  <c r="L22" i="1"/>
  <c r="D22" i="1"/>
  <c r="L21" i="1"/>
  <c r="I30" i="1" s="1"/>
  <c r="D21" i="1"/>
  <c r="B27" i="1" s="1"/>
  <c r="K18" i="1"/>
  <c r="C18" i="1"/>
  <c r="K17" i="1"/>
  <c r="C17" i="1"/>
  <c r="K16" i="1"/>
  <c r="I29" i="1" s="1"/>
  <c r="I34" i="1" s="1"/>
  <c r="I35" i="1" s="1"/>
  <c r="C16" i="1"/>
  <c r="B26" i="1" s="1"/>
  <c r="K12" i="1"/>
  <c r="K11" i="1"/>
  <c r="K10" i="1"/>
  <c r="B35" i="1" l="1"/>
  <c r="B34" i="1"/>
</calcChain>
</file>

<file path=xl/sharedStrings.xml><?xml version="1.0" encoding="utf-8"?>
<sst xmlns="http://schemas.openxmlformats.org/spreadsheetml/2006/main" count="89" uniqueCount="36">
  <si>
    <t>M1</t>
  </si>
  <si>
    <t>M2</t>
  </si>
  <si>
    <t>01 A 05</t>
  </si>
  <si>
    <t>06 A 10</t>
  </si>
  <si>
    <t>11 A 15</t>
  </si>
  <si>
    <t>16 A 20</t>
  </si>
  <si>
    <t>21 A 25</t>
  </si>
  <si>
    <t>25 A 30</t>
  </si>
  <si>
    <t>FATURAMENTO TOTAL MES R$ 1.000.000,00</t>
  </si>
  <si>
    <t>FATURAMENTO TOTAL MES R$ 1.500.000,00</t>
  </si>
  <si>
    <t>SERVIÇOS DO DIA 01 À 31</t>
  </si>
  <si>
    <t>SERVIÇOS DO DIA 16 À 15</t>
  </si>
  <si>
    <t>SERVIÇOS DO DIA 21 À 20</t>
  </si>
  <si>
    <t>CUSTO TOTAL DA OPERAÇÃO R$ 500.000,00</t>
  </si>
  <si>
    <t>CUSTO TOTAL DA OPERAÇÃO R$ 750.000,00</t>
  </si>
  <si>
    <t>FAT 01</t>
  </si>
  <si>
    <t>FAT 02</t>
  </si>
  <si>
    <t>FAT 03</t>
  </si>
  <si>
    <t>CUSTO MÊS</t>
  </si>
  <si>
    <t>ESTOQUE ACABADO</t>
  </si>
  <si>
    <t>M3</t>
  </si>
  <si>
    <t>ESTOQUE EM ANDAMENTO</t>
  </si>
  <si>
    <t>CONTABILIZAÇÃO</t>
  </si>
  <si>
    <t>MES 01</t>
  </si>
  <si>
    <t>D</t>
  </si>
  <si>
    <t>SERVIÇOS ACABADOS</t>
  </si>
  <si>
    <t>SERVIÇOS ACABADOS REFERENTE AO M1</t>
  </si>
  <si>
    <t>SERVIÇOS EM ANDAMENTO</t>
  </si>
  <si>
    <t>C</t>
  </si>
  <si>
    <t>SERVIÇOS EM ANDAMENTO REFENTE AO M1</t>
  </si>
  <si>
    <t>TRANSITORIA DE CUSTOS</t>
  </si>
  <si>
    <t>MES 02</t>
  </si>
  <si>
    <t>CONTABILIZAÇÃO DO CUSTO</t>
  </si>
  <si>
    <t>CUSTOS SERVIÇOS PRESTADOS</t>
  </si>
  <si>
    <t>Criada por Diego Schneider Gramiceli</t>
  </si>
  <si>
    <t>Validada por Renata Santana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</si>
</sst>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R$ -416]#,##0.00"/>
    <numFmt numFmtId="165" formatCode="#,##0.00_ ;[Red]\-#,##0.00\ "/>
  </numFmts>
  <fonts count="7" x14ac:knownFonts="1">
    <font>
      <sz val="10"/>
      <color rgb="FF000000"/>
      <name val="Arial"/>
    </font>
    <font>
      <b/>
      <sz val="11"/>
      <name val="Arial"/>
      <family val="2"/>
    </font>
    <font>
      <sz val="11"/>
      <name val="Arial"/>
      <family val="2"/>
    </font>
    <font>
      <b/>
      <i/>
      <sz val="12"/>
      <color rgb="FF000000"/>
      <name val="Arial"/>
      <family val="2"/>
    </font>
    <font>
      <sz val="10"/>
      <name val="Arial"/>
      <family val="2"/>
    </font>
    <font>
      <i/>
      <sz val="12"/>
      <color rgb="FF000000"/>
      <name val="Arial"/>
      <family val="2"/>
    </font>
    <font>
      <i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0000FF"/>
        <bgColor rgb="FF0000FF"/>
      </patternFill>
    </fill>
    <fill>
      <patternFill patternType="solid">
        <fgColor rgb="FF45818E"/>
        <bgColor rgb="FF45818E"/>
      </patternFill>
    </fill>
    <fill>
      <patternFill patternType="solid">
        <fgColor rgb="FFFF0000"/>
        <bgColor rgb="FFFF0000"/>
      </patternFill>
    </fill>
    <fill>
      <patternFill patternType="solid">
        <fgColor rgb="FFB7B7B7"/>
        <bgColor rgb="FFB7B7B7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3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2" xfId="0" applyFont="1" applyBorder="1"/>
    <xf numFmtId="0" fontId="3" fillId="4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6" fillId="0" borderId="0" xfId="0" applyFont="1" applyAlignment="1">
      <alignment horizontal="left"/>
    </xf>
    <xf numFmtId="0" fontId="1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0" fillId="7" borderId="0" xfId="0" applyFont="1" applyFill="1" applyAlignment="1"/>
    <xf numFmtId="0" fontId="2" fillId="7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002"/>
  <sheetViews>
    <sheetView showGridLines="0" tabSelected="1" topLeftCell="A13" zoomScale="90" zoomScaleNormal="90" workbookViewId="0">
      <selection activeCell="B26" sqref="B26"/>
    </sheetView>
  </sheetViews>
  <sheetFormatPr defaultColWidth="14.44140625" defaultRowHeight="15.75" customHeight="1" x14ac:dyDescent="0.25"/>
  <cols>
    <col min="1" max="2" width="14.44140625" customWidth="1"/>
    <col min="3" max="3" width="25.6640625" bestFit="1" customWidth="1"/>
    <col min="4" max="6" width="14.44140625" customWidth="1"/>
    <col min="7" max="7" width="8.88671875" customWidth="1"/>
    <col min="8" max="10" width="14.44140625" customWidth="1"/>
    <col min="11" max="11" width="14.6640625" customWidth="1"/>
    <col min="12" max="12" width="19.88671875" customWidth="1"/>
    <col min="13" max="27" width="14.44140625" customWidth="1"/>
  </cols>
  <sheetData>
    <row r="1" spans="1:27" ht="18" customHeight="1" x14ac:dyDescent="0.25">
      <c r="A1" s="28" t="s">
        <v>0</v>
      </c>
      <c r="B1" s="26"/>
      <c r="C1" s="26"/>
      <c r="D1" s="26"/>
      <c r="E1" s="26"/>
      <c r="F1" s="26"/>
      <c r="G1" s="39"/>
      <c r="H1" s="40" t="s">
        <v>1</v>
      </c>
      <c r="I1" s="41"/>
      <c r="J1" s="41"/>
      <c r="K1" s="41"/>
      <c r="L1" s="41"/>
      <c r="M1" s="4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8" customHeight="1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39" t="s">
        <v>2</v>
      </c>
      <c r="H2" s="39" t="s">
        <v>3</v>
      </c>
      <c r="I2" s="39" t="s">
        <v>4</v>
      </c>
      <c r="J2" s="39" t="s">
        <v>5</v>
      </c>
      <c r="K2" s="39" t="s">
        <v>6</v>
      </c>
      <c r="L2" s="39" t="s">
        <v>7</v>
      </c>
      <c r="M2" s="3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" customHeight="1" x14ac:dyDescent="0.25">
      <c r="A3" s="28" t="s">
        <v>8</v>
      </c>
      <c r="B3" s="26"/>
      <c r="C3" s="26"/>
      <c r="D3" s="26"/>
      <c r="E3" s="26"/>
      <c r="F3" s="26"/>
      <c r="G3" s="40" t="s">
        <v>9</v>
      </c>
      <c r="H3" s="41"/>
      <c r="I3" s="41"/>
      <c r="J3" s="41"/>
      <c r="K3" s="41"/>
      <c r="L3" s="41"/>
      <c r="M3" s="4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8" customHeight="1" x14ac:dyDescent="0.3">
      <c r="A4" s="33" t="s">
        <v>10</v>
      </c>
      <c r="B4" s="30"/>
      <c r="C4" s="30"/>
      <c r="D4" s="30"/>
      <c r="E4" s="30"/>
      <c r="F4" s="23"/>
      <c r="G4" s="33" t="s">
        <v>10</v>
      </c>
      <c r="H4" s="30"/>
      <c r="I4" s="30"/>
      <c r="J4" s="30"/>
      <c r="K4" s="30"/>
      <c r="L4" s="2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" customHeight="1" x14ac:dyDescent="0.3">
      <c r="A5" s="5"/>
      <c r="B5" s="5"/>
      <c r="C5" s="5"/>
      <c r="D5" s="29" t="s">
        <v>11</v>
      </c>
      <c r="E5" s="30"/>
      <c r="F5" s="30"/>
      <c r="G5" s="30"/>
      <c r="H5" s="30"/>
      <c r="I5" s="23"/>
      <c r="J5" s="5"/>
      <c r="K5" s="5"/>
      <c r="L5" s="5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8" customHeight="1" x14ac:dyDescent="0.3">
      <c r="A6" s="6"/>
      <c r="B6" s="6"/>
      <c r="C6" s="6"/>
      <c r="D6" s="6"/>
      <c r="E6" s="31" t="s">
        <v>12</v>
      </c>
      <c r="F6" s="30"/>
      <c r="G6" s="30"/>
      <c r="H6" s="30"/>
      <c r="I6" s="30"/>
      <c r="J6" s="23"/>
      <c r="K6" s="6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8" customHeight="1" x14ac:dyDescent="0.3">
      <c r="A7" s="32" t="s">
        <v>13</v>
      </c>
      <c r="B7" s="26"/>
      <c r="C7" s="26"/>
      <c r="D7" s="26"/>
      <c r="E7" s="26"/>
      <c r="F7" s="26"/>
      <c r="G7" s="32" t="s">
        <v>14</v>
      </c>
      <c r="H7" s="26"/>
      <c r="I7" s="26"/>
      <c r="J7" s="26"/>
      <c r="K7" s="26"/>
      <c r="L7" s="2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8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8" customHeight="1" x14ac:dyDescent="0.25">
      <c r="A9" s="24"/>
      <c r="B9" s="30"/>
      <c r="C9" s="23"/>
      <c r="D9" s="8" t="s">
        <v>0</v>
      </c>
      <c r="E9" s="9" t="s">
        <v>0</v>
      </c>
      <c r="F9" s="9" t="s">
        <v>1</v>
      </c>
      <c r="G9" s="35"/>
      <c r="H9" s="24"/>
      <c r="I9" s="30"/>
      <c r="J9" s="23"/>
      <c r="K9" s="8" t="s">
        <v>0</v>
      </c>
      <c r="L9" s="9" t="s">
        <v>0</v>
      </c>
      <c r="M9" s="9" t="s">
        <v>1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8" customHeight="1" x14ac:dyDescent="0.25">
      <c r="A10" s="24" t="s">
        <v>15</v>
      </c>
      <c r="B10" s="23"/>
      <c r="C10" s="10">
        <v>0.6</v>
      </c>
      <c r="D10" s="8">
        <v>600000</v>
      </c>
      <c r="E10" s="9">
        <v>1</v>
      </c>
      <c r="F10" s="9">
        <v>1</v>
      </c>
      <c r="G10" s="36"/>
      <c r="H10" s="24" t="s">
        <v>15</v>
      </c>
      <c r="I10" s="23"/>
      <c r="J10" s="10">
        <v>0.6</v>
      </c>
      <c r="K10" s="8">
        <f t="shared" ref="K10:K12" si="0">J10*1500000</f>
        <v>900000</v>
      </c>
      <c r="L10" s="9">
        <v>1</v>
      </c>
      <c r="M10" s="9">
        <v>1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8" customHeight="1" x14ac:dyDescent="0.25">
      <c r="A11" s="24" t="s">
        <v>16</v>
      </c>
      <c r="B11" s="23"/>
      <c r="C11" s="10">
        <v>0.2</v>
      </c>
      <c r="D11" s="8">
        <v>200000</v>
      </c>
      <c r="E11" s="9">
        <v>0.5</v>
      </c>
      <c r="F11" s="9">
        <v>0.5</v>
      </c>
      <c r="G11" s="36"/>
      <c r="H11" s="24" t="s">
        <v>16</v>
      </c>
      <c r="I11" s="23"/>
      <c r="J11" s="10">
        <v>0.2</v>
      </c>
      <c r="K11" s="8">
        <f t="shared" si="0"/>
        <v>300000</v>
      </c>
      <c r="L11" s="9">
        <v>0.5</v>
      </c>
      <c r="M11" s="9">
        <v>0.5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8" customHeight="1" x14ac:dyDescent="0.25">
      <c r="A12" s="24" t="s">
        <v>17</v>
      </c>
      <c r="B12" s="23"/>
      <c r="C12" s="10">
        <v>0.2</v>
      </c>
      <c r="D12" s="8">
        <v>200000</v>
      </c>
      <c r="E12" s="9">
        <v>0.33</v>
      </c>
      <c r="F12" s="9">
        <v>0.67</v>
      </c>
      <c r="G12" s="36"/>
      <c r="H12" s="24" t="s">
        <v>17</v>
      </c>
      <c r="I12" s="23"/>
      <c r="J12" s="10">
        <v>0.2</v>
      </c>
      <c r="K12" s="8">
        <f t="shared" si="0"/>
        <v>300000</v>
      </c>
      <c r="L12" s="9">
        <v>0.33</v>
      </c>
      <c r="M12" s="9">
        <v>0.67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8" customHeight="1" x14ac:dyDescent="0.25">
      <c r="A13" s="2"/>
      <c r="B13" s="2"/>
      <c r="C13" s="2"/>
      <c r="D13" s="2"/>
      <c r="E13" s="2"/>
      <c r="F13" s="2"/>
      <c r="G13" s="3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8" customHeight="1" x14ac:dyDescent="0.25">
      <c r="A14" s="34" t="s">
        <v>18</v>
      </c>
      <c r="B14" s="23"/>
      <c r="C14" s="22">
        <v>500000</v>
      </c>
      <c r="D14" s="23"/>
      <c r="E14" s="2"/>
      <c r="F14" s="2"/>
      <c r="G14" s="36"/>
      <c r="H14" s="34" t="s">
        <v>18</v>
      </c>
      <c r="I14" s="23"/>
      <c r="J14" s="22">
        <v>750000</v>
      </c>
      <c r="K14" s="2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8" customHeight="1" x14ac:dyDescent="0.25">
      <c r="A15" s="34" t="s">
        <v>19</v>
      </c>
      <c r="B15" s="23"/>
      <c r="C15" s="9" t="s">
        <v>0</v>
      </c>
      <c r="D15" s="9" t="s">
        <v>1</v>
      </c>
      <c r="E15" s="2"/>
      <c r="F15" s="2"/>
      <c r="G15" s="36"/>
      <c r="H15" s="24" t="s">
        <v>19</v>
      </c>
      <c r="I15" s="23"/>
      <c r="J15" s="9" t="s">
        <v>0</v>
      </c>
      <c r="K15" s="9" t="s">
        <v>1</v>
      </c>
      <c r="L15" s="9" t="s">
        <v>20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8" customHeight="1" x14ac:dyDescent="0.25">
      <c r="A16" s="11" t="s">
        <v>15</v>
      </c>
      <c r="B16" s="12"/>
      <c r="C16" s="13">
        <f>C14*C10</f>
        <v>300000</v>
      </c>
      <c r="D16" s="14">
        <v>0</v>
      </c>
      <c r="E16" s="2"/>
      <c r="F16" s="2"/>
      <c r="G16" s="36"/>
      <c r="H16" s="9" t="s">
        <v>15</v>
      </c>
      <c r="I16" s="15"/>
      <c r="J16" s="14">
        <v>0</v>
      </c>
      <c r="K16" s="14">
        <f t="shared" ref="K16:K18" si="1">(J$14*J10)*L10</f>
        <v>450000</v>
      </c>
      <c r="L16" s="14"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8" customHeight="1" x14ac:dyDescent="0.25">
      <c r="A17" s="11" t="s">
        <v>16</v>
      </c>
      <c r="B17" s="12"/>
      <c r="C17" s="13">
        <f>(C14*C11)*E11</f>
        <v>50000</v>
      </c>
      <c r="D17" s="14">
        <v>0</v>
      </c>
      <c r="E17" s="18"/>
      <c r="F17" s="2"/>
      <c r="G17" s="36"/>
      <c r="H17" s="9" t="s">
        <v>16</v>
      </c>
      <c r="I17" s="15"/>
      <c r="J17" s="14">
        <v>0</v>
      </c>
      <c r="K17" s="14">
        <f t="shared" si="1"/>
        <v>75000</v>
      </c>
      <c r="L17" s="14"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8" customHeight="1" x14ac:dyDescent="0.25">
      <c r="A18" s="11" t="s">
        <v>17</v>
      </c>
      <c r="B18" s="12"/>
      <c r="C18" s="13">
        <f>(C14*C12)*E12</f>
        <v>33000</v>
      </c>
      <c r="D18" s="14">
        <v>0</v>
      </c>
      <c r="E18" s="18"/>
      <c r="F18" s="2"/>
      <c r="G18" s="36"/>
      <c r="H18" s="9" t="s">
        <v>17</v>
      </c>
      <c r="I18" s="15"/>
      <c r="J18" s="14">
        <v>0</v>
      </c>
      <c r="K18" s="14">
        <f t="shared" si="1"/>
        <v>49500</v>
      </c>
      <c r="L18" s="14"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8" customHeight="1" x14ac:dyDescent="0.25">
      <c r="A19" s="34" t="s">
        <v>21</v>
      </c>
      <c r="B19" s="23"/>
      <c r="C19" s="15"/>
      <c r="D19" s="15"/>
      <c r="E19" s="2"/>
      <c r="F19" s="2"/>
      <c r="G19" s="36"/>
      <c r="H19" s="24" t="s">
        <v>21</v>
      </c>
      <c r="I19" s="23"/>
      <c r="J19" s="15"/>
      <c r="K19" s="15"/>
      <c r="L19" s="1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8" customHeight="1" x14ac:dyDescent="0.25">
      <c r="A20" s="11" t="s">
        <v>15</v>
      </c>
      <c r="B20" s="12"/>
      <c r="C20" s="14">
        <v>0</v>
      </c>
      <c r="D20" s="14">
        <v>0</v>
      </c>
      <c r="E20" s="2"/>
      <c r="F20" s="2"/>
      <c r="G20" s="36"/>
      <c r="H20" s="9" t="s">
        <v>15</v>
      </c>
      <c r="I20" s="15"/>
      <c r="J20" s="14">
        <v>0</v>
      </c>
      <c r="K20" s="14">
        <v>0</v>
      </c>
      <c r="L20" s="14">
        <v>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8" customHeight="1" x14ac:dyDescent="0.25">
      <c r="A21" s="11" t="s">
        <v>16</v>
      </c>
      <c r="B21" s="12"/>
      <c r="C21" s="14">
        <v>0</v>
      </c>
      <c r="D21" s="13">
        <f>(C14*C11*F11)</f>
        <v>50000</v>
      </c>
      <c r="E21" s="2"/>
      <c r="F21" s="2"/>
      <c r="G21" s="36"/>
      <c r="H21" s="9" t="s">
        <v>16</v>
      </c>
      <c r="I21" s="15"/>
      <c r="J21" s="13">
        <v>50000</v>
      </c>
      <c r="K21" s="14">
        <v>0</v>
      </c>
      <c r="L21" s="14">
        <f t="shared" ref="L21:L22" si="2">(J$14*J11)*M11</f>
        <v>75000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8" customHeight="1" x14ac:dyDescent="0.25">
      <c r="A22" s="11" t="s">
        <v>17</v>
      </c>
      <c r="B22" s="12"/>
      <c r="C22" s="14">
        <v>0</v>
      </c>
      <c r="D22" s="13">
        <f>(C14*C12)*F12</f>
        <v>67000</v>
      </c>
      <c r="E22" s="2"/>
      <c r="F22" s="2"/>
      <c r="G22" s="37"/>
      <c r="H22" s="9" t="s">
        <v>17</v>
      </c>
      <c r="I22" s="15"/>
      <c r="J22" s="13">
        <v>67000</v>
      </c>
      <c r="K22" s="14">
        <v>0</v>
      </c>
      <c r="L22" s="14">
        <f t="shared" si="2"/>
        <v>100500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8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8" customHeight="1" x14ac:dyDescent="0.25">
      <c r="A24" s="2"/>
      <c r="B24" s="2"/>
      <c r="C24" s="2"/>
      <c r="D24" s="2"/>
      <c r="E24" s="2"/>
      <c r="F24" s="2"/>
      <c r="G24" s="2"/>
      <c r="H24" s="25" t="s">
        <v>22</v>
      </c>
      <c r="I24" s="26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8" customHeight="1" x14ac:dyDescent="0.25">
      <c r="A25" s="25" t="s">
        <v>22</v>
      </c>
      <c r="B25" s="26"/>
      <c r="C25" s="2"/>
      <c r="D25" s="2"/>
      <c r="E25" s="2"/>
      <c r="F25" s="2"/>
      <c r="G25" s="2"/>
      <c r="H25" s="28" t="s">
        <v>23</v>
      </c>
      <c r="I25" s="26"/>
      <c r="J25" s="26"/>
      <c r="K25" s="26"/>
      <c r="L25" s="26"/>
      <c r="M25" s="26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8" customHeight="1" x14ac:dyDescent="0.25">
      <c r="A26" s="16" t="s">
        <v>24</v>
      </c>
      <c r="B26" s="17">
        <f>SUM(C16:C18)</f>
        <v>383000</v>
      </c>
      <c r="C26" s="27" t="s">
        <v>25</v>
      </c>
      <c r="D26" s="26"/>
      <c r="E26" s="26"/>
      <c r="F26" s="26"/>
      <c r="G26" s="2"/>
      <c r="H26" s="16" t="s">
        <v>24</v>
      </c>
      <c r="I26" s="17">
        <f>I27</f>
        <v>117000</v>
      </c>
      <c r="J26" s="27" t="s">
        <v>26</v>
      </c>
      <c r="K26" s="26"/>
      <c r="L26" s="26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8" customHeight="1" x14ac:dyDescent="0.25">
      <c r="A27" s="16" t="s">
        <v>24</v>
      </c>
      <c r="B27" s="17">
        <f>SUM(D21:D22)</f>
        <v>117000</v>
      </c>
      <c r="C27" s="27" t="s">
        <v>27</v>
      </c>
      <c r="D27" s="26"/>
      <c r="E27" s="26"/>
      <c r="F27" s="26"/>
      <c r="G27" s="2"/>
      <c r="H27" s="16" t="s">
        <v>28</v>
      </c>
      <c r="I27" s="17">
        <f>SUM(J21:J22)</f>
        <v>117000</v>
      </c>
      <c r="J27" s="27" t="s">
        <v>29</v>
      </c>
      <c r="K27" s="26"/>
      <c r="L27" s="26"/>
      <c r="M27" s="26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8" customHeight="1" x14ac:dyDescent="0.25">
      <c r="A28" s="16" t="s">
        <v>28</v>
      </c>
      <c r="B28" s="19">
        <v>500000</v>
      </c>
      <c r="C28" s="27" t="s">
        <v>30</v>
      </c>
      <c r="D28" s="26"/>
      <c r="E28" s="26"/>
      <c r="F28" s="26"/>
      <c r="G28" s="2"/>
      <c r="H28" s="28" t="s">
        <v>31</v>
      </c>
      <c r="I28" s="26"/>
      <c r="J28" s="26"/>
      <c r="K28" s="26"/>
      <c r="L28" s="26"/>
      <c r="M28" s="26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8" customHeight="1" x14ac:dyDescent="0.25">
      <c r="A29" s="2"/>
      <c r="B29" s="2"/>
      <c r="C29" s="2"/>
      <c r="D29" s="2"/>
      <c r="E29" s="2"/>
      <c r="F29" s="2"/>
      <c r="G29" s="2"/>
      <c r="H29" s="16" t="s">
        <v>24</v>
      </c>
      <c r="I29" s="17">
        <f>SUM(K16:K18)</f>
        <v>574500</v>
      </c>
      <c r="J29" s="27" t="s">
        <v>25</v>
      </c>
      <c r="K29" s="26"/>
      <c r="L29" s="26"/>
      <c r="M29" s="26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8" customHeight="1" x14ac:dyDescent="0.25">
      <c r="A30" s="2"/>
      <c r="B30" s="2"/>
      <c r="C30" s="2"/>
      <c r="D30" s="2"/>
      <c r="E30" s="2"/>
      <c r="F30" s="2"/>
      <c r="G30" s="2"/>
      <c r="H30" s="16" t="s">
        <v>24</v>
      </c>
      <c r="I30" s="17">
        <f>SUM(L21:L22)</f>
        <v>175500</v>
      </c>
      <c r="J30" s="27" t="s">
        <v>27</v>
      </c>
      <c r="K30" s="26"/>
      <c r="L30" s="26"/>
      <c r="M30" s="26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8" customHeight="1" x14ac:dyDescent="0.25">
      <c r="A31" s="2"/>
      <c r="B31" s="2"/>
      <c r="C31" s="2"/>
      <c r="D31" s="2"/>
      <c r="E31" s="2"/>
      <c r="F31" s="2"/>
      <c r="G31" s="2"/>
      <c r="H31" s="16" t="s">
        <v>28</v>
      </c>
      <c r="I31" s="19">
        <f>J14</f>
        <v>750000</v>
      </c>
      <c r="J31" s="27" t="s">
        <v>30</v>
      </c>
      <c r="K31" s="26"/>
      <c r="L31" s="26"/>
      <c r="M31" s="26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8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8" customHeight="1" x14ac:dyDescent="0.25">
      <c r="A33" s="28" t="s">
        <v>32</v>
      </c>
      <c r="B33" s="26"/>
      <c r="C33" s="26"/>
      <c r="D33" s="26"/>
      <c r="E33" s="2"/>
      <c r="F33" s="2"/>
      <c r="G33" s="2"/>
      <c r="H33" s="28" t="s">
        <v>32</v>
      </c>
      <c r="I33" s="26"/>
      <c r="J33" s="26"/>
      <c r="K33" s="2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8" customHeight="1" x14ac:dyDescent="0.25">
      <c r="A34" s="16" t="s">
        <v>24</v>
      </c>
      <c r="B34" s="17">
        <f>B26</f>
        <v>383000</v>
      </c>
      <c r="C34" s="27" t="s">
        <v>33</v>
      </c>
      <c r="D34" s="26"/>
      <c r="E34" s="26"/>
      <c r="F34" s="26"/>
      <c r="G34" s="2"/>
      <c r="H34" s="16" t="s">
        <v>24</v>
      </c>
      <c r="I34" s="17">
        <f>I29+I26</f>
        <v>691500</v>
      </c>
      <c r="J34" s="27" t="s">
        <v>33</v>
      </c>
      <c r="K34" s="26"/>
      <c r="L34" s="26"/>
      <c r="M34" s="26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8" customHeight="1" x14ac:dyDescent="0.25">
      <c r="A35" s="16" t="s">
        <v>28</v>
      </c>
      <c r="B35" s="17">
        <f>B26</f>
        <v>383000</v>
      </c>
      <c r="C35" s="27" t="s">
        <v>25</v>
      </c>
      <c r="D35" s="26"/>
      <c r="E35" s="26"/>
      <c r="F35" s="26"/>
      <c r="G35" s="2"/>
      <c r="H35" s="16" t="s">
        <v>28</v>
      </c>
      <c r="I35" s="17">
        <f>I34</f>
        <v>691500</v>
      </c>
      <c r="J35" s="27" t="s">
        <v>25</v>
      </c>
      <c r="K35" s="26"/>
      <c r="L35" s="26"/>
      <c r="M35" s="26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8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8" customHeight="1" x14ac:dyDescent="0.3">
      <c r="A37" s="38" t="s">
        <v>34</v>
      </c>
      <c r="B37" s="38"/>
      <c r="C37" s="38"/>
      <c r="D37" s="38"/>
      <c r="E37" s="38"/>
      <c r="F37" s="3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8" customHeight="1" x14ac:dyDescent="0.3">
      <c r="A38" s="38" t="s">
        <v>35</v>
      </c>
      <c r="B38" s="38"/>
      <c r="C38" s="38"/>
      <c r="D38" s="38"/>
      <c r="E38" s="21"/>
      <c r="F38" s="2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8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8" customHeight="1" x14ac:dyDescent="0.25">
      <c r="A40" s="2"/>
      <c r="B40" s="2"/>
      <c r="C40" s="2"/>
      <c r="D40" s="20"/>
      <c r="E40" s="2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8" customHeight="1" x14ac:dyDescent="0.25">
      <c r="A41" s="2"/>
      <c r="B41" s="2"/>
      <c r="C41" s="2"/>
      <c r="D41" s="20"/>
      <c r="E41" s="2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8" customHeight="1" x14ac:dyDescent="0.25">
      <c r="A42" s="2"/>
      <c r="B42" s="2"/>
      <c r="C42" s="2"/>
      <c r="D42" s="20"/>
      <c r="E42" s="2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8" customHeight="1" x14ac:dyDescent="0.25">
      <c r="A43" s="2"/>
      <c r="B43" s="2"/>
      <c r="C43" s="2"/>
      <c r="D43" s="20"/>
      <c r="E43" s="2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8" customHeight="1" x14ac:dyDescent="0.25">
      <c r="A44" s="2"/>
      <c r="B44" s="2"/>
      <c r="C44" s="2"/>
      <c r="D44" s="2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8" customHeight="1" x14ac:dyDescent="0.25">
      <c r="A45" s="2"/>
      <c r="B45" s="2"/>
      <c r="C45" s="2"/>
      <c r="D45" s="20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8" customHeight="1" x14ac:dyDescent="0.25">
      <c r="A46" s="2"/>
      <c r="B46" s="2"/>
      <c r="C46" s="2"/>
      <c r="D46" s="20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8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8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8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8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8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8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8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8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8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8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8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8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8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8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8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8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8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8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8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8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8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8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8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8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8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8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8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8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8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8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8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8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8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8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8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8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8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8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8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8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8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8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8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8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8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8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8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8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8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8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8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8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8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8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8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8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8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8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18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8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18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8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8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8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8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8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18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8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8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8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8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8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18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18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8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8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18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18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8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8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18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8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18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18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18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18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18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18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18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8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18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18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8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8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8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8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8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8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8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8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8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8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8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8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8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8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8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8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8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8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8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8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8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8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8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8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8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8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8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8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8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8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8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8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8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8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8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8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8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8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8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8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8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8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8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8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8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8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8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8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8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8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8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8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8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8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8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8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8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8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8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8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8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8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8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8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8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8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8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8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8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8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8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8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8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8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8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8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8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8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8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8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8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8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8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8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8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8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8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8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8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8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8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8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8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8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8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8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8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8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8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8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8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8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8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8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8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8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8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8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8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8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8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8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8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8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8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8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8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8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8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8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8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8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8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8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8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8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8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8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8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8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8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8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8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8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8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8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8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8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8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8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8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8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8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8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8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8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8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8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8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8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8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8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8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8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8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8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8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8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8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8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8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8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8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8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8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8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8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8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8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8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8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8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8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8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8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8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8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8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8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8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8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8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8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8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8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8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8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8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8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8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8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8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8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8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8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8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8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8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8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8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8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8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8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8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8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8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8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8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8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8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8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8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8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8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8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8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8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8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8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8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8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8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8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8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8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8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8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8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8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8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8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8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8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8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8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8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8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8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8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8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8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8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8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8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8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8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8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8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8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8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8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8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8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8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8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8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8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8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8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8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8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8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8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8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8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8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8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8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8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8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8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8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8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8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8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8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8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8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8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8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8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8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8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8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8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8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8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8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8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8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8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8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8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8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8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8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8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8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8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8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8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8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8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8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8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8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8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8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8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8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8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8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8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8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8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8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8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8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8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8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8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8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8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8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8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8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8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8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8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8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8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8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8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8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8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8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8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8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8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8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8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8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8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8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8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8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8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8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8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8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8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8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8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8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8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8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8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8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8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8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8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8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8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8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8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8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8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8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8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8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8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8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8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8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8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8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8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8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8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8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8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8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8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8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8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8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8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8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8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8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8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8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8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8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8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8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8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8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8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8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8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8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8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8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8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8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8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8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8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8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8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8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8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8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8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8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8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8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8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8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8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8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8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8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8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8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8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8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8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8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8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8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8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8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8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8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8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8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8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8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8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8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8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8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8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8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8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8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8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8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8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8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8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8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8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8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8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8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8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8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8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8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8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8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8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8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8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8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8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8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8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8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8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8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8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8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8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8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8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8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8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8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8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8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8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8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8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8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8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8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8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8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8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8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8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8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8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8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8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8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8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8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8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8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8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8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8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8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8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8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8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8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8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8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8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8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8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8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8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8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8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8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8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8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8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8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8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8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8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8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8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8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8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8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8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8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8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8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8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8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8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8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8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8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8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8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8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8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8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8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8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8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8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8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8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8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8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8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8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8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8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8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8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8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8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8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8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8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8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8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8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8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8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8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8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8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8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8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8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8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8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8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8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8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8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8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8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8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8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8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8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8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8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8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8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8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8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8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8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8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8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8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8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8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8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8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8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8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8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8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8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8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8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8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8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8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8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8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8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8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8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8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8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8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8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8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8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8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8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8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8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8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8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8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8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8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8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8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8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8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8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8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8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8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8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8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8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8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8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8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8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8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8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8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8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8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8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8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8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8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8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8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8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8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8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8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8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8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8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8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8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8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8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8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8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8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8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8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8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8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8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8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8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8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8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8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8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8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8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8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8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8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8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8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8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8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8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8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8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8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8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8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8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8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8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8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8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8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8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8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8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8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8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8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8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8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8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8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8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8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8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8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8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8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8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8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8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8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8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8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8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8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8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8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8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8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8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8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8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8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8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8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8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8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8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8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8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8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8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8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8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8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8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8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8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8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8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8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8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8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8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8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8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8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8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8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8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8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8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8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8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8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8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8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8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8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8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8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8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8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8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8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8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8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8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8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8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8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8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8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8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8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8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8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8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8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8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8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8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8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8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8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8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8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8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8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8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8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8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8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8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8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8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8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8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8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8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8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8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8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8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8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8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8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8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8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8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8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8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8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8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8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8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8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8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8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8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8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8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8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8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8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8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8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8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8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8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8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8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8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8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8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8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8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8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8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8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8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8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8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8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8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8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8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</sheetData>
  <mergeCells count="47">
    <mergeCell ref="C14:D14"/>
    <mergeCell ref="H19:I19"/>
    <mergeCell ref="G9:G22"/>
    <mergeCell ref="A37:F37"/>
    <mergeCell ref="A38:D38"/>
    <mergeCell ref="A33:D33"/>
    <mergeCell ref="C35:F35"/>
    <mergeCell ref="C34:F34"/>
    <mergeCell ref="H11:I11"/>
    <mergeCell ref="H12:I12"/>
    <mergeCell ref="H15:I15"/>
    <mergeCell ref="H24:I24"/>
    <mergeCell ref="H14:I14"/>
    <mergeCell ref="J29:M29"/>
    <mergeCell ref="J31:M31"/>
    <mergeCell ref="J30:M30"/>
    <mergeCell ref="H33:K33"/>
    <mergeCell ref="J35:M35"/>
    <mergeCell ref="J34:M34"/>
    <mergeCell ref="A1:F1"/>
    <mergeCell ref="H1:M1"/>
    <mergeCell ref="A3:F3"/>
    <mergeCell ref="A4:F4"/>
    <mergeCell ref="G3:L3"/>
    <mergeCell ref="G4:L4"/>
    <mergeCell ref="D5:I5"/>
    <mergeCell ref="E6:J6"/>
    <mergeCell ref="G7:L7"/>
    <mergeCell ref="A9:C9"/>
    <mergeCell ref="H9:J9"/>
    <mergeCell ref="A7:F7"/>
    <mergeCell ref="J14:K14"/>
    <mergeCell ref="A10:B10"/>
    <mergeCell ref="H10:I10"/>
    <mergeCell ref="A25:B25"/>
    <mergeCell ref="C28:F28"/>
    <mergeCell ref="C27:F27"/>
    <mergeCell ref="C26:F26"/>
    <mergeCell ref="J27:M27"/>
    <mergeCell ref="J26:M26"/>
    <mergeCell ref="H28:M28"/>
    <mergeCell ref="H25:M25"/>
    <mergeCell ref="A11:B11"/>
    <mergeCell ref="A12:B12"/>
    <mergeCell ref="A15:B15"/>
    <mergeCell ref="A19:B19"/>
    <mergeCell ref="A14:B14"/>
  </mergeCells>
  <printOptions horizontalCentered="1" gridLines="1"/>
  <pageMargins left="0.7" right="0.7" top="0.75" bottom="0.75" header="0" footer="0"/>
  <pageSetup paperSize="9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Renata Santana Santos</cp:lastModifiedBy>
  <dcterms:modified xsi:type="dcterms:W3CDTF">2019-11-25T01:16:56Z</dcterms:modified>
</cp:coreProperties>
</file>